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020" windowHeight="7430"/>
  </bookViews>
  <sheets>
    <sheet name="Практика на сайт" sheetId="15" r:id="rId1"/>
  </sheets>
  <definedNames>
    <definedName name="_xlnm._FilterDatabase" localSheetId="0" hidden="1">'Практика на сайт'!$A$4:$AP$38</definedName>
    <definedName name="Print_Titles_0" localSheetId="0">'Практика на сайт'!$3:$3</definedName>
    <definedName name="Print_Titles_0_0" localSheetId="0">'Практика на сайт'!$3:$3</definedName>
    <definedName name="Print_Titles_0_0_0" localSheetId="0">'Практика на сайт'!$3:$3</definedName>
    <definedName name="Print_Titles_0_0_0_0" localSheetId="0">'Практика на сайт'!$3:$3</definedName>
    <definedName name="_xlnm.Print_Titles" localSheetId="0">'Практика на сайт'!$3:$3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M40" i="15"/>
  <c r="AL40"/>
  <c r="AK40"/>
  <c r="AJ40"/>
  <c r="AI40"/>
  <c r="AH40"/>
  <c r="AG40"/>
  <c r="AF40"/>
  <c r="AE40"/>
  <c r="AD40"/>
  <c r="AC40"/>
  <c r="AA40"/>
  <c r="X40"/>
  <c r="W40"/>
  <c r="V40"/>
  <c r="U40"/>
  <c r="T40"/>
  <c r="S40"/>
  <c r="Q40"/>
  <c r="O40"/>
  <c r="N40"/>
  <c r="M40"/>
  <c r="L40"/>
  <c r="K40"/>
  <c r="J40"/>
  <c r="I40"/>
  <c r="H40"/>
  <c r="G40"/>
  <c r="AN38"/>
  <c r="F38"/>
  <c r="AN37"/>
  <c r="F37"/>
  <c r="AN36"/>
  <c r="F36"/>
  <c r="AN35"/>
  <c r="AB34"/>
  <c r="Z34"/>
  <c r="Y34"/>
  <c r="R34"/>
  <c r="P34"/>
  <c r="AN34" s="1"/>
  <c r="F34"/>
  <c r="AN33"/>
  <c r="AN32"/>
  <c r="AN31"/>
  <c r="W31"/>
  <c r="F31"/>
  <c r="AN30"/>
  <c r="F30"/>
  <c r="AN29"/>
  <c r="AN28"/>
  <c r="F28"/>
  <c r="AN27"/>
  <c r="AN26"/>
  <c r="F26"/>
  <c r="Z25"/>
  <c r="AN25" s="1"/>
  <c r="F25"/>
  <c r="AB24"/>
  <c r="Z24"/>
  <c r="Y24"/>
  <c r="R24"/>
  <c r="AN24" s="1"/>
  <c r="P24"/>
  <c r="F24"/>
  <c r="AN23"/>
  <c r="AB22"/>
  <c r="AB40" s="1"/>
  <c r="Z22"/>
  <c r="Z40" s="1"/>
  <c r="Y22"/>
  <c r="Y40" s="1"/>
  <c r="R22"/>
  <c r="AN22" s="1"/>
  <c r="P22"/>
  <c r="P40" s="1"/>
  <c r="F22"/>
  <c r="F40" s="1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0" l="1"/>
  <c r="R40"/>
</calcChain>
</file>

<file path=xl/sharedStrings.xml><?xml version="1.0" encoding="utf-8"?>
<sst xmlns="http://schemas.openxmlformats.org/spreadsheetml/2006/main" count="219" uniqueCount="115">
  <si>
    <t>ИТОГО</t>
  </si>
  <si>
    <t xml:space="preserve"> </t>
  </si>
  <si>
    <t>Семестр</t>
  </si>
  <si>
    <t>Закирова Э.Р.</t>
  </si>
  <si>
    <t>Мезенин Н.А.</t>
  </si>
  <si>
    <t>Пермякова У.В.</t>
  </si>
  <si>
    <t>Ростовцев К.В.</t>
  </si>
  <si>
    <t>ОЗМ-ФМР-19</t>
  </si>
  <si>
    <t>Научно-исследовательская работа</t>
  </si>
  <si>
    <t xml:space="preserve">РАСПРЕДЕЛЕНИЕ  </t>
  </si>
  <si>
    <t>Структура</t>
  </si>
  <si>
    <t>Группа</t>
  </si>
  <si>
    <t>Чел. по плану</t>
  </si>
  <si>
    <t>ВСЕГО по кафедре</t>
  </si>
  <si>
    <t>ИНДО</t>
  </si>
  <si>
    <t>Вид практики</t>
  </si>
  <si>
    <t>Сроки практики</t>
  </si>
  <si>
    <t>Документы, отчетность</t>
  </si>
  <si>
    <t>ИНО ЗБ ФМ-19</t>
  </si>
  <si>
    <t>ИНО ЗБ ФМ-19 НТ</t>
  </si>
  <si>
    <t>Кориков М.А.</t>
  </si>
  <si>
    <t>Плахин А.Е.</t>
  </si>
  <si>
    <t>ИМаг</t>
  </si>
  <si>
    <t>ОЗМ-СУ-20</t>
  </si>
  <si>
    <t>ИНО ЗБ УМБ-19-1</t>
  </si>
  <si>
    <t>ИНО ЗБ УМБ-19-2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</si>
  <si>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</si>
  <si>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</si>
  <si>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Кулькова И.А.</t>
  </si>
  <si>
    <t>Шарапова Н.В.</t>
  </si>
  <si>
    <t>Чумак Е.В.</t>
  </si>
  <si>
    <t>Михайлюк О.Н.</t>
  </si>
  <si>
    <t>Огородникова Е.С.</t>
  </si>
  <si>
    <t>Кочергина Т.В.</t>
  </si>
  <si>
    <t>М-СУ-20</t>
  </si>
  <si>
    <t>ЗМО-19-1</t>
  </si>
  <si>
    <t>Загоруля Т.Б.</t>
  </si>
  <si>
    <t>М-19-1</t>
  </si>
  <si>
    <t>ИНО ЗБ УМБ-20</t>
  </si>
  <si>
    <t>ЗМО-18-1</t>
  </si>
  <si>
    <t>М-18-1</t>
  </si>
  <si>
    <t>ЗМО-17-1</t>
  </si>
  <si>
    <t>Хохолуш М.С.</t>
  </si>
  <si>
    <t>Селезнева М.В.</t>
  </si>
  <si>
    <t>Минин В.М.</t>
  </si>
  <si>
    <t>Мельчекова О.Г.</t>
  </si>
  <si>
    <t>Гусева Т.И.</t>
  </si>
  <si>
    <t>Фролова А.С.</t>
  </si>
  <si>
    <t>Азаренков Л.С.</t>
  </si>
  <si>
    <t>Шабалина С.А.</t>
  </si>
  <si>
    <t>Алмусаеди Х.К.</t>
  </si>
  <si>
    <t>Белова Н.Ю.</t>
  </si>
  <si>
    <t>Зотов Ф.П.</t>
  </si>
  <si>
    <t>Кочерьян М.А.</t>
  </si>
  <si>
    <t>Курячая Е.А.</t>
  </si>
  <si>
    <t>Логинова Е.В.</t>
  </si>
  <si>
    <t>Малькова Ю.В.</t>
  </si>
  <si>
    <t>Саламатина Ю.В.</t>
  </si>
  <si>
    <t>Смирнов А.А.</t>
  </si>
  <si>
    <t>Шарапова В.М.</t>
  </si>
  <si>
    <t>ИМПиИ</t>
  </si>
  <si>
    <t>ИДО ЗБ МО-19 Сб, ТЦД</t>
  </si>
  <si>
    <t>М-СУ-21</t>
  </si>
  <si>
    <t>ОЗМ-СУ-21</t>
  </si>
  <si>
    <t>Каф. ЭТиКУ</t>
  </si>
  <si>
    <t>Ознакомительная практика</t>
  </si>
  <si>
    <t>Практика по получению профессиональных умений и опыта профессиональной деятельности (технологическая)</t>
  </si>
  <si>
    <t>31.05.21- -26.07.21 и 01.09.21- -12.10.21</t>
  </si>
  <si>
    <t>Приказ № 5/1105-04 от 11.05.21</t>
  </si>
  <si>
    <t>ИДО МО-18 КЧ, ПР, СР</t>
  </si>
  <si>
    <t>10.05.21- -28.06.21 и 01.09.21- -22.11.21</t>
  </si>
  <si>
    <t>26.04.21- -06.07.21 и 01.09.21- -23.10.21</t>
  </si>
  <si>
    <t>Научно-исследовательская работа (8 час)</t>
  </si>
  <si>
    <t>Научно-исследовательская работа (4 час)</t>
  </si>
  <si>
    <t>Научно-исследовательская работа (9,15 час)</t>
  </si>
  <si>
    <t>Научно-исследовательская работа (19,15 час)</t>
  </si>
  <si>
    <t>Научно-исследовательская работа (30 час)</t>
  </si>
  <si>
    <t>Научно-исследовательская работа (14 час)</t>
  </si>
  <si>
    <t>ИНО ОЗБ УМБ-21</t>
  </si>
  <si>
    <t>ИНО ОЗБ ФМ-21</t>
  </si>
  <si>
    <t>М-21-1</t>
  </si>
  <si>
    <t>М-21-4</t>
  </si>
  <si>
    <t>Практика по получению первичных профессиональных умений и навыков</t>
  </si>
  <si>
    <t>М-20-1</t>
  </si>
  <si>
    <t>практики (чел.) по кафедре МиП на 2021-2022 уч. год</t>
  </si>
  <si>
    <t>11.10.21- -23.10.21</t>
  </si>
  <si>
    <t>15.11.21- -27.11.21</t>
  </si>
  <si>
    <t>Приказ № 1/2804-04 от 28.04.21</t>
  </si>
  <si>
    <t>Приказ № 1/1204-04 от 12.04.21 (ПР), Приказ № 11/1204-04 от 12.04.21 (СР), Приказ № 12/1204-04 от 12.04.21 (КЧ)</t>
  </si>
  <si>
    <t>21.06.22- -16.07.22</t>
  </si>
  <si>
    <t>25.04.21- -07.05.21</t>
  </si>
  <si>
    <t>10.01.22- -22.01.22</t>
  </si>
  <si>
    <t>27.09.21- -09.10.21</t>
  </si>
  <si>
    <t>10.01.22- -29.01.22 и 04.04.22- -23.04.22 и 30.05.22- -27.06.22</t>
  </si>
  <si>
    <t>08.11.21- -20.11.21</t>
  </si>
  <si>
    <t>14.06.22- -25.06.22</t>
  </si>
  <si>
    <t>31.01.22- -12.02.22</t>
  </si>
  <si>
    <t>27.06.22- -09.07.22</t>
  </si>
  <si>
    <t>20.06.22- -02.07.22</t>
  </si>
  <si>
    <t>14.03.22- -26.03.22</t>
  </si>
  <si>
    <t>16.05.22- -28.05.22</t>
  </si>
  <si>
    <t>28.02.22- -28.03.22</t>
  </si>
  <si>
    <t>16.05.22- -25.06.22 + 7 нед. в след. уч. году</t>
  </si>
  <si>
    <t>31.01.22- -07.05.22</t>
  </si>
  <si>
    <t>10.01.22- -04.05.22</t>
  </si>
  <si>
    <t>10.01.22- -14.05.22</t>
  </si>
  <si>
    <t>14.02.22- -26.02.22</t>
  </si>
  <si>
    <t>Приказ № 9/2709-04 от 27.09.21</t>
  </si>
  <si>
    <t>Приказ № 3/2510-04 от 25.10.21</t>
  </si>
  <si>
    <t>ИДО ОЗБ УМБ-21 КП,КТ,НБ,Нев,СБ,Тал,ТВ,ТД</t>
  </si>
  <si>
    <t>ИДО ОЗБ ФМ-21 ВСл,КУ,НТ3,СБ</t>
  </si>
  <si>
    <t>Руководитель практики</t>
  </si>
  <si>
    <t xml:space="preserve">Огороникова Е.С. cmb_8@mail.ru </t>
  </si>
  <si>
    <t xml:space="preserve">Мельчекова О.Г. kaf463@mail.ru </t>
  </si>
  <si>
    <t>Загоруля Т.Б. tatbor.07@mail.ru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</si>
</sst>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/>
    <xf numFmtId="0" fontId="5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textRotation="90"/>
    </xf>
    <xf numFmtId="0" fontId="5" fillId="0" borderId="2" xfId="0" applyFont="1" applyFill="1" applyBorder="1" applyAlignment="1">
      <alignment textRotation="90"/>
    </xf>
    <xf numFmtId="0" fontId="5" fillId="0" borderId="1" xfId="0" applyFont="1" applyFill="1" applyBorder="1" applyAlignment="1">
      <alignment textRotation="90"/>
    </xf>
    <xf numFmtId="0" fontId="2" fillId="0" borderId="1" xfId="0" applyFont="1" applyFill="1" applyBorder="1" applyAlignment="1">
      <alignment vertical="center" textRotation="9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40</xdr:col>
      <xdr:colOff>619172</xdr:colOff>
      <xdr:row>70</xdr:row>
      <xdr:rowOff>26632</xdr:rowOff>
    </xdr:to>
    <xdr:sp macro="" textlink="">
      <xdr:nvSpPr>
        <xdr:cNvPr id="2" name="CustomShape 1" hidden="1"/>
        <xdr:cNvSpPr/>
      </xdr:nvSpPr>
      <xdr:spPr>
        <a:xfrm>
          <a:off x="0" y="0"/>
          <a:ext cx="6071705" cy="16557093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F40"/>
  <sheetViews>
    <sheetView showZeros="0" tabSelected="1" topLeftCell="A3" zoomScale="90" zoomScaleNormal="90" workbookViewId="0">
      <pane xSplit="7" ySplit="2" topLeftCell="H5" activePane="bottomRight" state="frozen"/>
      <selection activeCell="A3" sqref="A3"/>
      <selection pane="topRight" activeCell="H3" sqref="H3"/>
      <selection pane="bottomLeft" activeCell="A5" sqref="A5"/>
      <selection pane="bottomRight" activeCell="A3" sqref="A3"/>
    </sheetView>
  </sheetViews>
  <sheetFormatPr defaultRowHeight="18"/>
  <cols>
    <col min="1" max="1" width="21.54296875" style="9" customWidth="1"/>
    <col min="2" max="2" width="5" style="9" customWidth="1"/>
    <col min="3" max="3" width="19" style="9" customWidth="1"/>
    <col min="4" max="4" width="15" style="9" customWidth="1"/>
    <col min="5" max="5" width="17.54296875" style="9" customWidth="1"/>
    <col min="6" max="6" width="7.54296875" style="9" hidden="1" customWidth="1"/>
    <col min="7" max="22" width="4.81640625" style="9" hidden="1" customWidth="1"/>
    <col min="23" max="23" width="5.453125" style="9" hidden="1" customWidth="1"/>
    <col min="24" max="38" width="4.54296875" style="9" hidden="1" customWidth="1"/>
    <col min="39" max="39" width="4.81640625" style="9" hidden="1" customWidth="1"/>
    <col min="40" max="40" width="5.54296875" style="9" hidden="1" customWidth="1"/>
    <col min="41" max="41" width="9.81640625" style="11" customWidth="1"/>
    <col min="42" max="42" width="13.54296875" style="12" hidden="1" customWidth="1"/>
    <col min="43" max="43" width="22" style="9" customWidth="1"/>
    <col min="44" max="277" width="8.54296875" style="9" customWidth="1"/>
    <col min="278" max="278" width="18.54296875" style="9" customWidth="1"/>
    <col min="279" max="279" width="15" style="9" customWidth="1"/>
    <col min="280" max="280" width="14.1796875" style="9" customWidth="1"/>
    <col min="281" max="281" width="8.7265625" style="9"/>
    <col min="282" max="292" width="4.54296875" style="9" customWidth="1"/>
    <col min="293" max="293" width="8.7265625" style="9"/>
    <col min="294" max="295" width="5.54296875" style="9" customWidth="1"/>
    <col min="296" max="296" width="10.1796875" style="9" customWidth="1"/>
    <col min="297" max="533" width="8.54296875" style="9" customWidth="1"/>
    <col min="534" max="534" width="18.54296875" style="9" customWidth="1"/>
    <col min="535" max="535" width="15" style="9" customWidth="1"/>
    <col min="536" max="536" width="14.1796875" style="9" customWidth="1"/>
    <col min="537" max="537" width="8.7265625" style="9"/>
    <col min="538" max="548" width="4.54296875" style="9" customWidth="1"/>
    <col min="549" max="549" width="8.7265625" style="9"/>
    <col min="550" max="551" width="5.54296875" style="9" customWidth="1"/>
    <col min="552" max="552" width="10.1796875" style="9" customWidth="1"/>
    <col min="553" max="789" width="8.54296875" style="9" customWidth="1"/>
    <col min="790" max="790" width="18.54296875" style="9" customWidth="1"/>
    <col min="791" max="791" width="15" style="9" customWidth="1"/>
    <col min="792" max="792" width="14.1796875" style="9" customWidth="1"/>
    <col min="793" max="793" width="8.7265625" style="9"/>
    <col min="794" max="804" width="4.54296875" style="9" customWidth="1"/>
    <col min="805" max="805" width="8.7265625" style="9"/>
    <col min="806" max="807" width="5.54296875" style="9" customWidth="1"/>
    <col min="808" max="808" width="10.1796875" style="9" customWidth="1"/>
    <col min="809" max="1046" width="8.54296875" style="9" customWidth="1"/>
    <col min="1047" max="1048" width="8.54296875" style="26" customWidth="1"/>
    <col min="1049" max="16384" width="8.7265625" style="26"/>
  </cols>
  <sheetData>
    <row r="1" spans="1:42" s="9" customFormat="1">
      <c r="E1" s="10" t="s">
        <v>9</v>
      </c>
      <c r="F1" s="10"/>
      <c r="G1" s="10"/>
      <c r="AO1" s="11"/>
      <c r="AP1" s="12"/>
    </row>
    <row r="2" spans="1:42" s="9" customFormat="1" ht="18.5" thickBot="1">
      <c r="D2" s="9" t="s">
        <v>84</v>
      </c>
      <c r="AO2" s="11"/>
      <c r="AP2" s="12"/>
    </row>
    <row r="3" spans="1:42" s="9" customFormat="1" ht="95.5" customHeight="1">
      <c r="A3" s="5" t="s">
        <v>15</v>
      </c>
      <c r="B3" s="13" t="s">
        <v>2</v>
      </c>
      <c r="C3" s="27" t="s">
        <v>111</v>
      </c>
      <c r="D3" s="5" t="s">
        <v>10</v>
      </c>
      <c r="E3" s="5" t="s">
        <v>11</v>
      </c>
      <c r="F3" s="14" t="s">
        <v>12</v>
      </c>
      <c r="G3" s="14"/>
      <c r="H3" s="15" t="s">
        <v>48</v>
      </c>
      <c r="I3" s="15" t="s">
        <v>50</v>
      </c>
      <c r="J3" s="15" t="s">
        <v>51</v>
      </c>
      <c r="K3" s="15" t="s">
        <v>46</v>
      </c>
      <c r="L3" s="15" t="s">
        <v>36</v>
      </c>
      <c r="M3" s="16" t="s">
        <v>3</v>
      </c>
      <c r="N3" s="16" t="s">
        <v>52</v>
      </c>
      <c r="O3" s="16" t="s">
        <v>20</v>
      </c>
      <c r="P3" s="16" t="s">
        <v>33</v>
      </c>
      <c r="Q3" s="16" t="s">
        <v>53</v>
      </c>
      <c r="R3" s="16" t="s">
        <v>28</v>
      </c>
      <c r="S3" s="16" t="s">
        <v>54</v>
      </c>
      <c r="T3" s="16" t="s">
        <v>55</v>
      </c>
      <c r="U3" s="16" t="s">
        <v>56</v>
      </c>
      <c r="V3" s="16" t="s">
        <v>4</v>
      </c>
      <c r="W3" s="16" t="s">
        <v>45</v>
      </c>
      <c r="X3" s="16" t="s">
        <v>44</v>
      </c>
      <c r="Y3" s="16" t="s">
        <v>31</v>
      </c>
      <c r="Z3" s="16" t="s">
        <v>32</v>
      </c>
      <c r="AA3" s="16" t="s">
        <v>5</v>
      </c>
      <c r="AB3" s="17" t="s">
        <v>21</v>
      </c>
      <c r="AC3" s="16" t="s">
        <v>6</v>
      </c>
      <c r="AD3" s="17" t="s">
        <v>57</v>
      </c>
      <c r="AE3" s="17" t="s">
        <v>43</v>
      </c>
      <c r="AF3" s="17" t="s">
        <v>58</v>
      </c>
      <c r="AG3" s="17" t="s">
        <v>47</v>
      </c>
      <c r="AH3" s="17" t="s">
        <v>42</v>
      </c>
      <c r="AI3" s="17" t="s">
        <v>30</v>
      </c>
      <c r="AJ3" s="17" t="s">
        <v>49</v>
      </c>
      <c r="AK3" s="17" t="s">
        <v>59</v>
      </c>
      <c r="AL3" s="17" t="s">
        <v>29</v>
      </c>
      <c r="AM3" s="17"/>
      <c r="AN3" s="18" t="s">
        <v>13</v>
      </c>
      <c r="AO3" s="3" t="s">
        <v>16</v>
      </c>
      <c r="AP3" s="6" t="s">
        <v>17</v>
      </c>
    </row>
    <row r="4" spans="1:42" s="9" customForma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8"/>
      <c r="AO4" s="19"/>
      <c r="AP4" s="6"/>
    </row>
    <row r="5" spans="1:42" s="9" customFormat="1" ht="155" hidden="1">
      <c r="A5" s="6" t="s">
        <v>27</v>
      </c>
      <c r="B5" s="2">
        <v>7</v>
      </c>
      <c r="C5" s="3" t="s">
        <v>33</v>
      </c>
      <c r="D5" s="2" t="s">
        <v>14</v>
      </c>
      <c r="E5" s="3" t="s">
        <v>69</v>
      </c>
      <c r="F5" s="4">
        <v>15</v>
      </c>
      <c r="G5" s="4"/>
      <c r="H5" s="5"/>
      <c r="I5" s="5"/>
      <c r="J5" s="5"/>
      <c r="K5" s="5"/>
      <c r="L5" s="2">
        <v>3</v>
      </c>
      <c r="M5" s="2"/>
      <c r="N5" s="2"/>
      <c r="O5" s="2"/>
      <c r="P5" s="2">
        <v>3</v>
      </c>
      <c r="Q5" s="5"/>
      <c r="R5" s="5"/>
      <c r="S5" s="5"/>
      <c r="T5" s="5"/>
      <c r="U5" s="5"/>
      <c r="V5" s="5"/>
      <c r="W5" s="2"/>
      <c r="X5" s="2"/>
      <c r="Y5" s="2"/>
      <c r="Z5" s="2">
        <v>2</v>
      </c>
      <c r="AA5" s="2"/>
      <c r="AB5" s="2">
        <v>2</v>
      </c>
      <c r="AC5" s="2"/>
      <c r="AD5" s="2"/>
      <c r="AE5" s="2"/>
      <c r="AF5" s="2"/>
      <c r="AG5" s="2"/>
      <c r="AH5" s="2"/>
      <c r="AI5" s="2">
        <v>2</v>
      </c>
      <c r="AJ5" s="2"/>
      <c r="AK5" s="2">
        <v>3</v>
      </c>
      <c r="AL5" s="2"/>
      <c r="AM5" s="2"/>
      <c r="AN5" s="4">
        <f t="shared" ref="AN5:AN38" si="0">SUM(G5:AM5)</f>
        <v>15</v>
      </c>
      <c r="AO5" s="3" t="s">
        <v>71</v>
      </c>
      <c r="AP5" s="6" t="s">
        <v>88</v>
      </c>
    </row>
    <row r="6" spans="1:42" s="9" customFormat="1" ht="77.5" hidden="1">
      <c r="A6" s="6" t="s">
        <v>27</v>
      </c>
      <c r="B6" s="2">
        <v>9</v>
      </c>
      <c r="C6" s="3" t="s">
        <v>33</v>
      </c>
      <c r="D6" s="2" t="s">
        <v>14</v>
      </c>
      <c r="E6" s="3" t="s">
        <v>41</v>
      </c>
      <c r="F6" s="4">
        <v>30</v>
      </c>
      <c r="G6" s="4"/>
      <c r="H6" s="5"/>
      <c r="I6" s="5"/>
      <c r="J6" s="5"/>
      <c r="K6" s="5"/>
      <c r="L6" s="2">
        <v>4</v>
      </c>
      <c r="M6" s="2"/>
      <c r="N6" s="2"/>
      <c r="O6" s="2"/>
      <c r="P6" s="2">
        <v>4</v>
      </c>
      <c r="Q6" s="5"/>
      <c r="R6" s="5"/>
      <c r="S6" s="5"/>
      <c r="T6" s="5"/>
      <c r="U6" s="5"/>
      <c r="V6" s="5"/>
      <c r="W6" s="2"/>
      <c r="X6" s="2"/>
      <c r="Y6" s="2"/>
      <c r="Z6" s="2">
        <v>5</v>
      </c>
      <c r="AA6" s="2"/>
      <c r="AB6" s="2">
        <v>7</v>
      </c>
      <c r="AC6" s="2"/>
      <c r="AD6" s="2"/>
      <c r="AE6" s="2"/>
      <c r="AF6" s="2"/>
      <c r="AG6" s="2"/>
      <c r="AH6" s="2"/>
      <c r="AI6" s="2">
        <v>5</v>
      </c>
      <c r="AJ6" s="2"/>
      <c r="AK6" s="2">
        <v>5</v>
      </c>
      <c r="AL6" s="2"/>
      <c r="AM6" s="2"/>
      <c r="AN6" s="4">
        <f t="shared" si="0"/>
        <v>30</v>
      </c>
      <c r="AO6" s="3" t="s">
        <v>70</v>
      </c>
      <c r="AP6" s="6" t="s">
        <v>87</v>
      </c>
    </row>
    <row r="7" spans="1:42" s="9" customFormat="1" ht="77.5" hidden="1">
      <c r="A7" s="6" t="s">
        <v>27</v>
      </c>
      <c r="B7" s="2">
        <v>5</v>
      </c>
      <c r="C7" s="3" t="s">
        <v>6</v>
      </c>
      <c r="D7" s="2" t="s">
        <v>22</v>
      </c>
      <c r="E7" s="3" t="s">
        <v>7</v>
      </c>
      <c r="F7" s="4">
        <v>9</v>
      </c>
      <c r="G7" s="4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3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v>4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4"/>
      <c r="AN7" s="4">
        <f t="shared" si="0"/>
        <v>9</v>
      </c>
      <c r="AO7" s="3" t="s">
        <v>67</v>
      </c>
      <c r="AP7" s="6" t="s">
        <v>68</v>
      </c>
    </row>
    <row r="8" spans="1:42" s="9" customFormat="1" ht="46.5" hidden="1">
      <c r="A8" s="20" t="s">
        <v>73</v>
      </c>
      <c r="B8" s="2">
        <v>3</v>
      </c>
      <c r="C8" s="3" t="s">
        <v>64</v>
      </c>
      <c r="D8" s="2" t="s">
        <v>22</v>
      </c>
      <c r="E8" s="3" t="s">
        <v>34</v>
      </c>
      <c r="F8" s="4">
        <v>5</v>
      </c>
      <c r="G8" s="4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1</v>
      </c>
      <c r="Q8" s="2">
        <v>0</v>
      </c>
      <c r="R8" s="2">
        <v>1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2</v>
      </c>
      <c r="AM8" s="2"/>
      <c r="AN8" s="4">
        <f t="shared" si="0"/>
        <v>5</v>
      </c>
      <c r="AO8" s="3" t="s">
        <v>92</v>
      </c>
      <c r="AP8" s="6"/>
    </row>
    <row r="9" spans="1:42" s="9" customFormat="1" ht="46.5" hidden="1">
      <c r="A9" s="20" t="s">
        <v>72</v>
      </c>
      <c r="B9" s="2">
        <v>3</v>
      </c>
      <c r="C9" s="3" t="s">
        <v>64</v>
      </c>
      <c r="D9" s="2" t="s">
        <v>22</v>
      </c>
      <c r="E9" s="2" t="s">
        <v>23</v>
      </c>
      <c r="F9" s="4">
        <v>6</v>
      </c>
      <c r="G9" s="4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0</v>
      </c>
      <c r="AA9" s="2">
        <v>0</v>
      </c>
      <c r="AB9" s="2">
        <v>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1</v>
      </c>
      <c r="AM9" s="2"/>
      <c r="AN9" s="4">
        <f t="shared" si="0"/>
        <v>6</v>
      </c>
      <c r="AO9" s="21" t="s">
        <v>85</v>
      </c>
      <c r="AP9" s="6" t="s">
        <v>1</v>
      </c>
    </row>
    <row r="10" spans="1:42" s="9" customFormat="1" ht="46.5" hidden="1">
      <c r="A10" s="6" t="s">
        <v>65</v>
      </c>
      <c r="B10" s="2">
        <v>1</v>
      </c>
      <c r="C10" s="3" t="s">
        <v>30</v>
      </c>
      <c r="D10" s="2" t="s">
        <v>22</v>
      </c>
      <c r="E10" s="3" t="s">
        <v>62</v>
      </c>
      <c r="F10" s="4">
        <v>6</v>
      </c>
      <c r="G10" s="4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1</v>
      </c>
      <c r="AA10" s="2">
        <v>0</v>
      </c>
      <c r="AB10" s="2">
        <v>2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/>
      <c r="AN10" s="4">
        <f t="shared" si="0"/>
        <v>6</v>
      </c>
      <c r="AO10" s="3" t="s">
        <v>85</v>
      </c>
      <c r="AP10" s="6" t="s">
        <v>107</v>
      </c>
    </row>
    <row r="11" spans="1:42" s="9" customFormat="1" ht="46.5" hidden="1">
      <c r="A11" s="20" t="s">
        <v>8</v>
      </c>
      <c r="B11" s="2">
        <v>1</v>
      </c>
      <c r="C11" s="3" t="s">
        <v>64</v>
      </c>
      <c r="D11" s="2" t="s">
        <v>22</v>
      </c>
      <c r="E11" s="3" t="s">
        <v>62</v>
      </c>
      <c r="F11" s="4">
        <v>6</v>
      </c>
      <c r="G11" s="4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1</v>
      </c>
      <c r="Z11" s="2">
        <v>1</v>
      </c>
      <c r="AA11" s="2">
        <v>0</v>
      </c>
      <c r="AB11" s="2">
        <v>2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/>
      <c r="AN11" s="4">
        <f t="shared" si="0"/>
        <v>6</v>
      </c>
      <c r="AO11" s="3" t="s">
        <v>94</v>
      </c>
      <c r="AP11" s="6"/>
    </row>
    <row r="12" spans="1:42" s="9" customFormat="1" ht="108.5" hidden="1">
      <c r="A12" s="6" t="s">
        <v>66</v>
      </c>
      <c r="B12" s="2">
        <v>3</v>
      </c>
      <c r="C12" s="3" t="s">
        <v>30</v>
      </c>
      <c r="D12" s="2" t="s">
        <v>22</v>
      </c>
      <c r="E12" s="3" t="s">
        <v>34</v>
      </c>
      <c r="F12" s="4">
        <v>5</v>
      </c>
      <c r="G12" s="4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1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2</v>
      </c>
      <c r="AM12" s="2"/>
      <c r="AN12" s="4">
        <f t="shared" si="0"/>
        <v>5</v>
      </c>
      <c r="AO12" s="3" t="s">
        <v>86</v>
      </c>
      <c r="AP12" s="6" t="s">
        <v>108</v>
      </c>
    </row>
    <row r="13" spans="1:42" s="9" customFormat="1" ht="124" hidden="1">
      <c r="A13" s="1" t="s">
        <v>76</v>
      </c>
      <c r="B13" s="2">
        <v>2</v>
      </c>
      <c r="C13" s="3" t="s">
        <v>64</v>
      </c>
      <c r="D13" s="2" t="s">
        <v>22</v>
      </c>
      <c r="E13" s="2" t="s">
        <v>62</v>
      </c>
      <c r="F13" s="4">
        <v>6</v>
      </c>
      <c r="G13" s="4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1</v>
      </c>
      <c r="Z13" s="2">
        <v>1</v>
      </c>
      <c r="AA13" s="2">
        <v>0</v>
      </c>
      <c r="AB13" s="2">
        <v>2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/>
      <c r="AN13" s="4">
        <f>SUM(G13:AM13)</f>
        <v>6</v>
      </c>
      <c r="AO13" s="3" t="s">
        <v>93</v>
      </c>
      <c r="AP13" s="6"/>
    </row>
    <row r="14" spans="1:42" s="9" customFormat="1" ht="46.5" hidden="1">
      <c r="A14" s="1" t="s">
        <v>77</v>
      </c>
      <c r="B14" s="2">
        <v>4</v>
      </c>
      <c r="C14" s="3" t="s">
        <v>64</v>
      </c>
      <c r="D14" s="2" t="s">
        <v>22</v>
      </c>
      <c r="E14" s="2" t="s">
        <v>34</v>
      </c>
      <c r="F14" s="4">
        <v>5</v>
      </c>
      <c r="G14" s="4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2</v>
      </c>
      <c r="AM14" s="2"/>
      <c r="AN14" s="4">
        <f>SUM(G14:AM14)</f>
        <v>5</v>
      </c>
      <c r="AO14" s="3" t="s">
        <v>91</v>
      </c>
      <c r="AP14" s="6"/>
    </row>
    <row r="15" spans="1:42" s="9" customFormat="1" ht="108.5" hidden="1">
      <c r="A15" s="6" t="s">
        <v>66</v>
      </c>
      <c r="B15" s="2">
        <v>4</v>
      </c>
      <c r="C15" s="2" t="s">
        <v>30</v>
      </c>
      <c r="D15" s="3" t="s">
        <v>22</v>
      </c>
      <c r="E15" s="3" t="s">
        <v>23</v>
      </c>
      <c r="F15" s="4">
        <v>6</v>
      </c>
      <c r="G15" s="4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0</v>
      </c>
      <c r="AA15" s="2">
        <v>0</v>
      </c>
      <c r="AB15" s="2">
        <v>2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1</v>
      </c>
      <c r="AM15" s="2"/>
      <c r="AN15" s="4">
        <f>SUM(G15:AM15)</f>
        <v>6</v>
      </c>
      <c r="AO15" s="3" t="s">
        <v>91</v>
      </c>
      <c r="AP15" s="6"/>
    </row>
    <row r="16" spans="1:42" s="9" customFormat="1" ht="31" hidden="1">
      <c r="A16" s="20" t="s">
        <v>27</v>
      </c>
      <c r="B16" s="2">
        <v>6</v>
      </c>
      <c r="C16" s="2" t="s">
        <v>33</v>
      </c>
      <c r="D16" s="2" t="s">
        <v>14</v>
      </c>
      <c r="E16" s="3" t="s">
        <v>61</v>
      </c>
      <c r="F16" s="4">
        <v>9</v>
      </c>
      <c r="G16" s="4"/>
      <c r="H16" s="5"/>
      <c r="I16" s="5"/>
      <c r="J16" s="5"/>
      <c r="K16" s="5"/>
      <c r="L16" s="5">
        <v>1</v>
      </c>
      <c r="M16" s="5"/>
      <c r="N16" s="5"/>
      <c r="O16" s="5"/>
      <c r="P16" s="5">
        <v>1</v>
      </c>
      <c r="Q16" s="5"/>
      <c r="R16" s="5">
        <v>1</v>
      </c>
      <c r="S16" s="5"/>
      <c r="T16" s="5"/>
      <c r="U16" s="5"/>
      <c r="V16" s="5"/>
      <c r="W16" s="2">
        <v>1</v>
      </c>
      <c r="X16" s="2"/>
      <c r="Y16" s="2">
        <v>1</v>
      </c>
      <c r="Z16" s="2">
        <v>1</v>
      </c>
      <c r="AA16" s="2"/>
      <c r="AB16" s="2">
        <v>2</v>
      </c>
      <c r="AC16" s="2"/>
      <c r="AD16" s="2"/>
      <c r="AE16" s="2"/>
      <c r="AF16" s="2"/>
      <c r="AG16" s="2"/>
      <c r="AH16" s="2"/>
      <c r="AI16" s="2">
        <v>0</v>
      </c>
      <c r="AJ16" s="2"/>
      <c r="AK16" s="2">
        <v>1</v>
      </c>
      <c r="AL16" s="2">
        <v>0</v>
      </c>
      <c r="AM16" s="2"/>
      <c r="AN16" s="4">
        <f>SUM(G16:AM16)</f>
        <v>9</v>
      </c>
      <c r="AO16" s="3" t="s">
        <v>104</v>
      </c>
      <c r="AP16" s="6"/>
    </row>
    <row r="17" spans="1:42" s="9" customFormat="1" ht="31" hidden="1">
      <c r="A17" s="20" t="s">
        <v>27</v>
      </c>
      <c r="B17" s="2">
        <v>6</v>
      </c>
      <c r="C17" s="2" t="s">
        <v>33</v>
      </c>
      <c r="D17" s="2" t="s">
        <v>14</v>
      </c>
      <c r="E17" s="3" t="s">
        <v>24</v>
      </c>
      <c r="F17" s="4">
        <v>11</v>
      </c>
      <c r="G17" s="4"/>
      <c r="H17" s="2"/>
      <c r="I17" s="2"/>
      <c r="J17" s="2"/>
      <c r="K17" s="2"/>
      <c r="L17" s="2"/>
      <c r="M17" s="2"/>
      <c r="N17" s="2"/>
      <c r="O17" s="2"/>
      <c r="P17" s="2">
        <v>3</v>
      </c>
      <c r="Q17" s="2"/>
      <c r="R17" s="2">
        <v>1</v>
      </c>
      <c r="S17" s="2"/>
      <c r="T17" s="2"/>
      <c r="U17" s="2"/>
      <c r="V17" s="2"/>
      <c r="W17" s="2">
        <v>1</v>
      </c>
      <c r="X17" s="2"/>
      <c r="Y17" s="2">
        <v>0</v>
      </c>
      <c r="Z17" s="2">
        <v>2</v>
      </c>
      <c r="AA17" s="2"/>
      <c r="AB17" s="2">
        <v>2</v>
      </c>
      <c r="AC17" s="2"/>
      <c r="AD17" s="2"/>
      <c r="AE17" s="2"/>
      <c r="AF17" s="2"/>
      <c r="AG17" s="2"/>
      <c r="AH17" s="2">
        <v>1</v>
      </c>
      <c r="AI17" s="2">
        <v>1</v>
      </c>
      <c r="AJ17" s="2"/>
      <c r="AK17" s="2">
        <v>0</v>
      </c>
      <c r="AL17" s="2">
        <v>0</v>
      </c>
      <c r="AM17" s="2"/>
      <c r="AN17" s="4">
        <f>SUM(G17:AM17)</f>
        <v>11</v>
      </c>
      <c r="AO17" s="3" t="s">
        <v>104</v>
      </c>
      <c r="AP17" s="6"/>
    </row>
    <row r="18" spans="1:42" s="9" customFormat="1" ht="31" hidden="1">
      <c r="A18" s="20" t="s">
        <v>27</v>
      </c>
      <c r="B18" s="2">
        <v>6</v>
      </c>
      <c r="C18" s="2" t="s">
        <v>33</v>
      </c>
      <c r="D18" s="2" t="s">
        <v>14</v>
      </c>
      <c r="E18" s="3" t="s">
        <v>25</v>
      </c>
      <c r="F18" s="4">
        <v>16</v>
      </c>
      <c r="G18" s="2"/>
      <c r="H18" s="2"/>
      <c r="I18" s="2"/>
      <c r="J18" s="2"/>
      <c r="K18" s="2"/>
      <c r="L18" s="2">
        <v>2</v>
      </c>
      <c r="M18" s="2"/>
      <c r="N18" s="2"/>
      <c r="O18" s="2"/>
      <c r="P18" s="2">
        <v>4</v>
      </c>
      <c r="Q18" s="2"/>
      <c r="R18" s="2">
        <v>0</v>
      </c>
      <c r="S18" s="2"/>
      <c r="T18" s="2"/>
      <c r="U18" s="2"/>
      <c r="V18" s="2"/>
      <c r="W18" s="2">
        <v>1</v>
      </c>
      <c r="X18" s="2"/>
      <c r="Y18" s="2">
        <v>3</v>
      </c>
      <c r="Z18" s="2">
        <v>2</v>
      </c>
      <c r="AA18" s="2"/>
      <c r="AB18" s="2">
        <v>1</v>
      </c>
      <c r="AC18" s="2"/>
      <c r="AD18" s="2"/>
      <c r="AE18" s="2"/>
      <c r="AF18" s="2"/>
      <c r="AG18" s="2"/>
      <c r="AH18" s="2">
        <v>1</v>
      </c>
      <c r="AI18" s="2">
        <v>1</v>
      </c>
      <c r="AJ18" s="2"/>
      <c r="AK18" s="2">
        <v>1</v>
      </c>
      <c r="AL18" s="2">
        <v>0</v>
      </c>
      <c r="AM18" s="2"/>
      <c r="AN18" s="4">
        <f t="shared" ref="AN18:AN21" si="1">SUM(G18:AM18)</f>
        <v>16</v>
      </c>
      <c r="AO18" s="3" t="s">
        <v>104</v>
      </c>
      <c r="AP18" s="8"/>
    </row>
    <row r="19" spans="1:42" s="9" customFormat="1" ht="31" hidden="1">
      <c r="A19" s="20" t="s">
        <v>27</v>
      </c>
      <c r="B19" s="2">
        <v>6</v>
      </c>
      <c r="C19" s="2" t="s">
        <v>5</v>
      </c>
      <c r="D19" s="2" t="s">
        <v>14</v>
      </c>
      <c r="E19" s="3" t="s">
        <v>18</v>
      </c>
      <c r="F19" s="4">
        <v>19</v>
      </c>
      <c r="G19" s="2"/>
      <c r="H19" s="2"/>
      <c r="I19" s="2"/>
      <c r="J19" s="2"/>
      <c r="K19" s="2"/>
      <c r="L19" s="2"/>
      <c r="M19" s="2">
        <v>2</v>
      </c>
      <c r="N19" s="2"/>
      <c r="O19" s="2">
        <v>2</v>
      </c>
      <c r="P19" s="2"/>
      <c r="Q19" s="2"/>
      <c r="R19" s="2"/>
      <c r="S19" s="2"/>
      <c r="T19" s="2"/>
      <c r="U19" s="2"/>
      <c r="V19" s="2">
        <v>2</v>
      </c>
      <c r="W19" s="2"/>
      <c r="X19" s="2"/>
      <c r="Y19" s="2"/>
      <c r="Z19" s="2"/>
      <c r="AA19" s="2">
        <v>6</v>
      </c>
      <c r="AB19" s="2"/>
      <c r="AC19" s="2">
        <v>7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4">
        <f t="shared" si="1"/>
        <v>19</v>
      </c>
      <c r="AO19" s="3" t="s">
        <v>104</v>
      </c>
      <c r="AP19" s="8"/>
    </row>
    <row r="20" spans="1:42" s="9" customFormat="1" ht="31" hidden="1">
      <c r="A20" s="20" t="s">
        <v>27</v>
      </c>
      <c r="B20" s="2">
        <v>6</v>
      </c>
      <c r="C20" s="2" t="s">
        <v>5</v>
      </c>
      <c r="D20" s="2" t="s">
        <v>14</v>
      </c>
      <c r="E20" s="3" t="s">
        <v>19</v>
      </c>
      <c r="F20" s="4">
        <v>18</v>
      </c>
      <c r="G20" s="2"/>
      <c r="H20" s="2"/>
      <c r="I20" s="2"/>
      <c r="J20" s="2"/>
      <c r="K20" s="2"/>
      <c r="L20" s="2"/>
      <c r="M20" s="2">
        <v>2</v>
      </c>
      <c r="N20" s="2"/>
      <c r="O20" s="2">
        <v>0</v>
      </c>
      <c r="P20" s="2"/>
      <c r="Q20" s="2"/>
      <c r="R20" s="2"/>
      <c r="S20" s="2"/>
      <c r="T20" s="2"/>
      <c r="U20" s="2"/>
      <c r="V20" s="2">
        <v>3</v>
      </c>
      <c r="W20" s="2"/>
      <c r="X20" s="2"/>
      <c r="Y20" s="2"/>
      <c r="Z20" s="2"/>
      <c r="AA20" s="2">
        <v>6</v>
      </c>
      <c r="AB20" s="2"/>
      <c r="AC20" s="2">
        <v>7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4">
        <f t="shared" si="1"/>
        <v>18</v>
      </c>
      <c r="AO20" s="3" t="s">
        <v>104</v>
      </c>
      <c r="AP20" s="8"/>
    </row>
    <row r="21" spans="1:42" s="9" customFormat="1" ht="31" hidden="1">
      <c r="A21" s="20" t="s">
        <v>27</v>
      </c>
      <c r="B21" s="2">
        <v>8</v>
      </c>
      <c r="C21" s="2" t="s">
        <v>33</v>
      </c>
      <c r="D21" s="3" t="s">
        <v>60</v>
      </c>
      <c r="E21" s="3" t="s">
        <v>40</v>
      </c>
      <c r="F21" s="4">
        <v>21</v>
      </c>
      <c r="G21" s="2"/>
      <c r="H21" s="2"/>
      <c r="I21" s="2"/>
      <c r="J21" s="2"/>
      <c r="K21" s="2"/>
      <c r="L21" s="2">
        <v>2</v>
      </c>
      <c r="M21" s="2"/>
      <c r="N21" s="2"/>
      <c r="O21" s="2"/>
      <c r="P21" s="2">
        <v>2</v>
      </c>
      <c r="Q21" s="2"/>
      <c r="R21" s="2">
        <v>2</v>
      </c>
      <c r="S21" s="2"/>
      <c r="T21" s="2"/>
      <c r="U21" s="2"/>
      <c r="V21" s="2"/>
      <c r="W21" s="2">
        <v>2</v>
      </c>
      <c r="X21" s="2"/>
      <c r="Y21" s="2">
        <v>4</v>
      </c>
      <c r="Z21" s="2">
        <v>0</v>
      </c>
      <c r="AA21" s="2"/>
      <c r="AB21" s="2">
        <v>3</v>
      </c>
      <c r="AC21" s="2"/>
      <c r="AD21" s="2"/>
      <c r="AE21" s="2"/>
      <c r="AF21" s="2"/>
      <c r="AG21" s="2"/>
      <c r="AH21" s="2">
        <v>2</v>
      </c>
      <c r="AI21" s="2">
        <v>2</v>
      </c>
      <c r="AJ21" s="2"/>
      <c r="AK21" s="2">
        <v>2</v>
      </c>
      <c r="AL21" s="2">
        <v>0</v>
      </c>
      <c r="AM21" s="2"/>
      <c r="AN21" s="4">
        <f t="shared" si="1"/>
        <v>21</v>
      </c>
      <c r="AO21" s="3" t="s">
        <v>105</v>
      </c>
      <c r="AP21" s="8"/>
    </row>
    <row r="22" spans="1:42" s="9" customFormat="1" ht="31" hidden="1">
      <c r="A22" s="1" t="s">
        <v>65</v>
      </c>
      <c r="B22" s="2">
        <v>2</v>
      </c>
      <c r="C22" s="3" t="s">
        <v>30</v>
      </c>
      <c r="D22" s="2" t="s">
        <v>22</v>
      </c>
      <c r="E22" s="3" t="s">
        <v>63</v>
      </c>
      <c r="F22" s="4">
        <f>5-5</f>
        <v>0</v>
      </c>
      <c r="G22" s="4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>1-1</f>
        <v>0</v>
      </c>
      <c r="Q22" s="2">
        <v>0</v>
      </c>
      <c r="R22" s="2">
        <f>1-1</f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f>1-1</f>
        <v>0</v>
      </c>
      <c r="Z22" s="2">
        <f>1-1</f>
        <v>0</v>
      </c>
      <c r="AA22" s="2">
        <v>0</v>
      </c>
      <c r="AB22" s="2">
        <f>1-1</f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/>
      <c r="AN22" s="4">
        <f>SUM(G22:AM22)</f>
        <v>0</v>
      </c>
      <c r="AO22" s="3" t="s">
        <v>96</v>
      </c>
      <c r="AP22" s="6"/>
    </row>
    <row r="23" spans="1:42" s="9" customFormat="1" ht="31" hidden="1">
      <c r="A23" s="20" t="s">
        <v>27</v>
      </c>
      <c r="B23" s="2">
        <v>4</v>
      </c>
      <c r="C23" s="3" t="s">
        <v>64</v>
      </c>
      <c r="D23" s="3" t="s">
        <v>22</v>
      </c>
      <c r="E23" s="3" t="s">
        <v>34</v>
      </c>
      <c r="F23" s="4">
        <v>5</v>
      </c>
      <c r="G23" s="4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0</v>
      </c>
      <c r="R23" s="2">
        <v>1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1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2</v>
      </c>
      <c r="AM23" s="4"/>
      <c r="AN23" s="4">
        <f>SUM(G23:AM23)</f>
        <v>5</v>
      </c>
      <c r="AO23" s="21" t="s">
        <v>103</v>
      </c>
      <c r="AP23" s="4"/>
    </row>
    <row r="24" spans="1:42" s="9" customFormat="1" ht="46.5" hidden="1">
      <c r="A24" s="1" t="s">
        <v>74</v>
      </c>
      <c r="B24" s="2">
        <v>2</v>
      </c>
      <c r="C24" s="3" t="s">
        <v>64</v>
      </c>
      <c r="D24" s="2" t="s">
        <v>22</v>
      </c>
      <c r="E24" s="2" t="s">
        <v>63</v>
      </c>
      <c r="F24" s="4">
        <f>5-5</f>
        <v>0</v>
      </c>
      <c r="G24" s="4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>1-1</f>
        <v>0</v>
      </c>
      <c r="Q24" s="2">
        <v>0</v>
      </c>
      <c r="R24" s="2">
        <f>1-1</f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f>1-1</f>
        <v>0</v>
      </c>
      <c r="Z24" s="2">
        <f>1-1</f>
        <v>0</v>
      </c>
      <c r="AA24" s="2">
        <v>0</v>
      </c>
      <c r="AB24" s="2">
        <f>1-1</f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4"/>
      <c r="AN24" s="4">
        <f t="shared" si="0"/>
        <v>0</v>
      </c>
      <c r="AO24" s="3" t="s">
        <v>106</v>
      </c>
      <c r="AP24" s="6"/>
    </row>
    <row r="25" spans="1:42" s="9" customFormat="1" ht="93">
      <c r="A25" s="6" t="s">
        <v>26</v>
      </c>
      <c r="B25" s="2">
        <v>8</v>
      </c>
      <c r="C25" s="3" t="s">
        <v>112</v>
      </c>
      <c r="D25" s="2" t="s">
        <v>14</v>
      </c>
      <c r="E25" s="3" t="s">
        <v>39</v>
      </c>
      <c r="F25" s="4">
        <f>23-3</f>
        <v>20</v>
      </c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f>23-3</f>
        <v>20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">
        <f t="shared" si="0"/>
        <v>20</v>
      </c>
      <c r="AO25" s="3" t="s">
        <v>101</v>
      </c>
      <c r="AP25" s="6"/>
    </row>
    <row r="26" spans="1:42" s="9" customFormat="1" ht="93">
      <c r="A26" s="6" t="s">
        <v>26</v>
      </c>
      <c r="B26" s="2">
        <v>6</v>
      </c>
      <c r="C26" s="3" t="s">
        <v>112</v>
      </c>
      <c r="D26" s="2" t="s">
        <v>14</v>
      </c>
      <c r="E26" s="3" t="s">
        <v>35</v>
      </c>
      <c r="F26" s="4">
        <f>14+5</f>
        <v>19</v>
      </c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19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4">
        <f t="shared" si="0"/>
        <v>19</v>
      </c>
      <c r="AO26" s="3" t="s">
        <v>99</v>
      </c>
      <c r="AP26" s="6"/>
    </row>
    <row r="27" spans="1:42" s="9" customFormat="1" ht="46.5" hidden="1">
      <c r="A27" s="1" t="s">
        <v>74</v>
      </c>
      <c r="B27" s="2">
        <v>4</v>
      </c>
      <c r="C27" s="3" t="s">
        <v>112</v>
      </c>
      <c r="D27" s="2" t="s">
        <v>22</v>
      </c>
      <c r="E27" s="2" t="s">
        <v>23</v>
      </c>
      <c r="F27" s="4">
        <v>6</v>
      </c>
      <c r="G27" s="4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1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1</v>
      </c>
      <c r="Z27" s="2">
        <v>0</v>
      </c>
      <c r="AA27" s="2">
        <v>0</v>
      </c>
      <c r="AB27" s="2">
        <v>2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1</v>
      </c>
      <c r="AM27" s="2"/>
      <c r="AN27" s="4">
        <f t="shared" si="0"/>
        <v>6</v>
      </c>
      <c r="AO27" s="21" t="s">
        <v>90</v>
      </c>
      <c r="AP27" s="6"/>
    </row>
    <row r="28" spans="1:42" s="9" customFormat="1" ht="93">
      <c r="A28" s="6" t="s">
        <v>26</v>
      </c>
      <c r="B28" s="2">
        <v>4</v>
      </c>
      <c r="C28" s="3" t="s">
        <v>112</v>
      </c>
      <c r="D28" s="2" t="s">
        <v>14</v>
      </c>
      <c r="E28" s="3" t="s">
        <v>38</v>
      </c>
      <c r="F28" s="4">
        <f>27+1</f>
        <v>28</v>
      </c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28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4">
        <f t="shared" si="0"/>
        <v>28</v>
      </c>
      <c r="AO28" s="3" t="s">
        <v>100</v>
      </c>
      <c r="AP28" s="6"/>
    </row>
    <row r="29" spans="1:42" s="9" customFormat="1" ht="77.5" hidden="1">
      <c r="A29" s="20" t="s">
        <v>27</v>
      </c>
      <c r="B29" s="2">
        <v>4</v>
      </c>
      <c r="C29" s="3" t="s">
        <v>64</v>
      </c>
      <c r="D29" s="3" t="s">
        <v>22</v>
      </c>
      <c r="E29" s="3" t="s">
        <v>23</v>
      </c>
      <c r="F29" s="4">
        <v>6</v>
      </c>
      <c r="G29" s="4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</v>
      </c>
      <c r="Q29" s="2">
        <v>0</v>
      </c>
      <c r="R29" s="2">
        <v>1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1</v>
      </c>
      <c r="Z29" s="2">
        <v>0</v>
      </c>
      <c r="AA29" s="2">
        <v>0</v>
      </c>
      <c r="AB29" s="2">
        <v>2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1</v>
      </c>
      <c r="AM29" s="4"/>
      <c r="AN29" s="4">
        <f t="shared" si="0"/>
        <v>6</v>
      </c>
      <c r="AO29" s="3" t="s">
        <v>102</v>
      </c>
      <c r="AP29" s="6"/>
    </row>
    <row r="30" spans="1:42" s="9" customFormat="1" ht="31">
      <c r="A30" s="1" t="s">
        <v>65</v>
      </c>
      <c r="B30" s="2">
        <v>2</v>
      </c>
      <c r="C30" s="3" t="s">
        <v>113</v>
      </c>
      <c r="D30" s="2" t="s">
        <v>14</v>
      </c>
      <c r="E30" s="3" t="s">
        <v>78</v>
      </c>
      <c r="F30" s="4">
        <f>25-4</f>
        <v>21</v>
      </c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21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4">
        <f t="shared" si="0"/>
        <v>21</v>
      </c>
      <c r="AO30" s="3" t="s">
        <v>95</v>
      </c>
      <c r="AP30" s="6"/>
    </row>
    <row r="31" spans="1:42" s="9" customFormat="1" ht="31" hidden="1">
      <c r="A31" s="1" t="s">
        <v>65</v>
      </c>
      <c r="B31" s="2">
        <v>2</v>
      </c>
      <c r="C31" s="3" t="s">
        <v>45</v>
      </c>
      <c r="D31" s="2" t="s">
        <v>14</v>
      </c>
      <c r="E31" s="3" t="s">
        <v>79</v>
      </c>
      <c r="F31" s="4">
        <f>25-25</f>
        <v>0</v>
      </c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f>25-25</f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4">
        <f t="shared" si="0"/>
        <v>0</v>
      </c>
      <c r="AO31" s="3" t="s">
        <v>95</v>
      </c>
      <c r="AP31" s="6"/>
    </row>
    <row r="32" spans="1:42" s="9" customFormat="1" ht="77.5">
      <c r="A32" s="1" t="s">
        <v>82</v>
      </c>
      <c r="B32" s="2">
        <v>4</v>
      </c>
      <c r="C32" s="3" t="s">
        <v>114</v>
      </c>
      <c r="D32" s="3" t="s">
        <v>60</v>
      </c>
      <c r="E32" s="7" t="s">
        <v>83</v>
      </c>
      <c r="F32" s="4">
        <v>30</v>
      </c>
      <c r="G32" s="4"/>
      <c r="H32" s="2"/>
      <c r="I32" s="2"/>
      <c r="J32" s="2"/>
      <c r="K32" s="2"/>
      <c r="L32" s="2">
        <v>30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4">
        <f t="shared" si="0"/>
        <v>30</v>
      </c>
      <c r="AO32" s="3" t="s">
        <v>98</v>
      </c>
      <c r="AP32" s="6"/>
    </row>
    <row r="33" spans="1:42" s="9" customFormat="1" ht="93">
      <c r="A33" s="6" t="s">
        <v>26</v>
      </c>
      <c r="B33" s="2">
        <v>6</v>
      </c>
      <c r="C33" s="3" t="s">
        <v>114</v>
      </c>
      <c r="D33" s="3" t="s">
        <v>60</v>
      </c>
      <c r="E33" s="3" t="s">
        <v>37</v>
      </c>
      <c r="F33" s="4">
        <v>27</v>
      </c>
      <c r="G33" s="4"/>
      <c r="H33" s="2"/>
      <c r="I33" s="2"/>
      <c r="J33" s="2"/>
      <c r="K33" s="2"/>
      <c r="L33" s="2">
        <v>27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4">
        <f t="shared" si="0"/>
        <v>27</v>
      </c>
      <c r="AO33" s="3" t="s">
        <v>98</v>
      </c>
      <c r="AP33" s="6"/>
    </row>
    <row r="34" spans="1:42" s="9" customFormat="1" ht="46.5" hidden="1">
      <c r="A34" s="1" t="s">
        <v>75</v>
      </c>
      <c r="B34" s="2">
        <v>2</v>
      </c>
      <c r="C34" s="3" t="s">
        <v>64</v>
      </c>
      <c r="D34" s="2" t="s">
        <v>22</v>
      </c>
      <c r="E34" s="2" t="s">
        <v>63</v>
      </c>
      <c r="F34" s="4">
        <f>5-5</f>
        <v>0</v>
      </c>
      <c r="G34" s="4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>1-1</f>
        <v>0</v>
      </c>
      <c r="Q34" s="2">
        <v>0</v>
      </c>
      <c r="R34" s="2">
        <f>1-1</f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f>1-1</f>
        <v>0</v>
      </c>
      <c r="Z34" s="2">
        <f>1-1</f>
        <v>0</v>
      </c>
      <c r="AA34" s="2">
        <v>0</v>
      </c>
      <c r="AB34" s="2">
        <f>1-1</f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4"/>
      <c r="AN34" s="4">
        <f t="shared" si="0"/>
        <v>0</v>
      </c>
      <c r="AO34" s="3" t="s">
        <v>89</v>
      </c>
      <c r="AP34" s="6"/>
    </row>
    <row r="35" spans="1:42" s="9" customFormat="1" ht="31">
      <c r="A35" s="1" t="s">
        <v>65</v>
      </c>
      <c r="B35" s="2">
        <v>2</v>
      </c>
      <c r="C35" s="3" t="s">
        <v>113</v>
      </c>
      <c r="D35" s="3" t="s">
        <v>60</v>
      </c>
      <c r="E35" s="3" t="s">
        <v>80</v>
      </c>
      <c r="F35" s="4">
        <v>28</v>
      </c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>
        <v>28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4">
        <f t="shared" si="0"/>
        <v>28</v>
      </c>
      <c r="AO35" s="3" t="s">
        <v>97</v>
      </c>
      <c r="AP35" s="6"/>
    </row>
    <row r="36" spans="1:42" s="9" customFormat="1" ht="31">
      <c r="A36" s="1" t="s">
        <v>65</v>
      </c>
      <c r="B36" s="2">
        <v>2</v>
      </c>
      <c r="C36" s="3" t="s">
        <v>113</v>
      </c>
      <c r="D36" s="3" t="s">
        <v>60</v>
      </c>
      <c r="E36" s="3" t="s">
        <v>81</v>
      </c>
      <c r="F36" s="4">
        <f>24+1</f>
        <v>25</v>
      </c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>
        <v>25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4">
        <f t="shared" si="0"/>
        <v>25</v>
      </c>
      <c r="AO36" s="3" t="s">
        <v>97</v>
      </c>
      <c r="AP36" s="6"/>
    </row>
    <row r="37" spans="1:42" s="9" customFormat="1" ht="62">
      <c r="A37" s="1" t="s">
        <v>65</v>
      </c>
      <c r="B37" s="2">
        <v>2</v>
      </c>
      <c r="C37" s="3" t="s">
        <v>113</v>
      </c>
      <c r="D37" s="2" t="s">
        <v>14</v>
      </c>
      <c r="E37" s="3" t="s">
        <v>109</v>
      </c>
      <c r="F37" s="4">
        <f>15+12</f>
        <v>27</v>
      </c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27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4">
        <f t="shared" si="0"/>
        <v>27</v>
      </c>
      <c r="AO37" s="3" t="s">
        <v>97</v>
      </c>
      <c r="AP37" s="6"/>
    </row>
    <row r="38" spans="1:42" s="9" customFormat="1" ht="31">
      <c r="A38" s="1" t="s">
        <v>65</v>
      </c>
      <c r="B38" s="2">
        <v>2</v>
      </c>
      <c r="C38" s="3" t="s">
        <v>113</v>
      </c>
      <c r="D38" s="2" t="s">
        <v>14</v>
      </c>
      <c r="E38" s="7" t="s">
        <v>110</v>
      </c>
      <c r="F38" s="4">
        <f>15-3</f>
        <v>12</v>
      </c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12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4">
        <f t="shared" si="0"/>
        <v>12</v>
      </c>
      <c r="AO38" s="3" t="s">
        <v>97</v>
      </c>
      <c r="AP38" s="6"/>
    </row>
    <row r="39" spans="1:42" s="9" customFormat="1" hidden="1">
      <c r="A39" s="8"/>
      <c r="B39" s="8"/>
      <c r="C39" s="8"/>
      <c r="D39" s="8"/>
      <c r="E39" s="8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23"/>
      <c r="AO39" s="19"/>
      <c r="AP39" s="12"/>
    </row>
    <row r="40" spans="1:42" s="9" customFormat="1" hidden="1">
      <c r="A40" s="24" t="s">
        <v>0</v>
      </c>
      <c r="B40" s="24"/>
      <c r="C40" s="24"/>
      <c r="D40" s="8"/>
      <c r="E40" s="8"/>
      <c r="F40" s="23">
        <f t="shared" ref="F40:AN40" si="2">SUM(F4:F39)</f>
        <v>447</v>
      </c>
      <c r="G40" s="23">
        <f t="shared" si="2"/>
        <v>0</v>
      </c>
      <c r="H40" s="23">
        <f t="shared" si="2"/>
        <v>0</v>
      </c>
      <c r="I40" s="23">
        <f t="shared" si="2"/>
        <v>0</v>
      </c>
      <c r="J40" s="23">
        <f t="shared" si="2"/>
        <v>0</v>
      </c>
      <c r="K40" s="23">
        <f t="shared" si="2"/>
        <v>0</v>
      </c>
      <c r="L40" s="23">
        <f t="shared" si="2"/>
        <v>69</v>
      </c>
      <c r="M40" s="23">
        <f t="shared" si="2"/>
        <v>7</v>
      </c>
      <c r="N40" s="23">
        <f t="shared" si="2"/>
        <v>0</v>
      </c>
      <c r="O40" s="23">
        <f t="shared" si="2"/>
        <v>2</v>
      </c>
      <c r="P40" s="23">
        <f t="shared" si="2"/>
        <v>28</v>
      </c>
      <c r="Q40" s="23">
        <f t="shared" si="2"/>
        <v>0</v>
      </c>
      <c r="R40" s="23">
        <f t="shared" si="2"/>
        <v>15</v>
      </c>
      <c r="S40" s="23">
        <f t="shared" si="2"/>
        <v>0</v>
      </c>
      <c r="T40" s="23">
        <f t="shared" si="2"/>
        <v>0</v>
      </c>
      <c r="U40" s="23">
        <f t="shared" si="2"/>
        <v>0</v>
      </c>
      <c r="V40" s="23">
        <f t="shared" si="2"/>
        <v>7</v>
      </c>
      <c r="W40" s="23">
        <f t="shared" si="2"/>
        <v>118</v>
      </c>
      <c r="X40" s="23">
        <f t="shared" si="2"/>
        <v>0</v>
      </c>
      <c r="Y40" s="23">
        <f t="shared" si="2"/>
        <v>19</v>
      </c>
      <c r="Z40" s="23">
        <f t="shared" si="2"/>
        <v>82</v>
      </c>
      <c r="AA40" s="23">
        <f t="shared" si="2"/>
        <v>16</v>
      </c>
      <c r="AB40" s="23">
        <f t="shared" si="2"/>
        <v>31</v>
      </c>
      <c r="AC40" s="23">
        <f t="shared" si="2"/>
        <v>14</v>
      </c>
      <c r="AD40" s="23">
        <f t="shared" si="2"/>
        <v>0</v>
      </c>
      <c r="AE40" s="23">
        <f t="shared" si="2"/>
        <v>0</v>
      </c>
      <c r="AF40" s="23">
        <f t="shared" si="2"/>
        <v>0</v>
      </c>
      <c r="AG40" s="23">
        <f t="shared" si="2"/>
        <v>0</v>
      </c>
      <c r="AH40" s="23">
        <f t="shared" si="2"/>
        <v>4</v>
      </c>
      <c r="AI40" s="23">
        <f t="shared" si="2"/>
        <v>11</v>
      </c>
      <c r="AJ40" s="23">
        <f t="shared" si="2"/>
        <v>0</v>
      </c>
      <c r="AK40" s="23">
        <f t="shared" si="2"/>
        <v>12</v>
      </c>
      <c r="AL40" s="23">
        <f t="shared" si="2"/>
        <v>12</v>
      </c>
      <c r="AM40" s="23">
        <f t="shared" si="2"/>
        <v>0</v>
      </c>
      <c r="AN40" s="23">
        <f t="shared" si="2"/>
        <v>447</v>
      </c>
      <c r="AO40" s="25"/>
      <c r="AP40" s="12"/>
    </row>
  </sheetData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Практика на сайт</vt:lpstr>
      <vt:lpstr>'Практика на сайт'!Print_Titles_0</vt:lpstr>
      <vt:lpstr>'Практика на сайт'!Print_Titles_0_0</vt:lpstr>
      <vt:lpstr>'Практика на сайт'!Print_Titles_0_0_0</vt:lpstr>
      <vt:lpstr>'Практика на сайт'!Print_Titles_0_0_0_0</vt:lpstr>
      <vt:lpstr>'Практика на сайт'!Заголовки_для_печати</vt:lpstr>
    </vt:vector>
  </TitlesOfParts>
  <Company>Usue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Ростовцев К.В.</cp:lastModifiedBy>
  <cp:revision>11</cp:revision>
  <cp:lastPrinted>2019-12-02T19:16:13Z</cp:lastPrinted>
  <dcterms:created xsi:type="dcterms:W3CDTF">2008-05-19T03:55:19Z</dcterms:created>
  <dcterms:modified xsi:type="dcterms:W3CDTF">2022-01-27T10:40:53Z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Usue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